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تسوية بالإيصالات" sheetId="1" state="visible" r:id="rId1"/>
    <sheet xmlns:r="http://schemas.openxmlformats.org/officeDocument/2006/relationships" name="صرف العهدة أو تعويضها" sheetId="2" state="visible" r:id="rId2"/>
    <sheet xmlns:r="http://schemas.openxmlformats.org/officeDocument/2006/relationships" name="إقفالها برد الباقي" sheetId="3" state="visible" r:id="rId3"/>
    <sheet xmlns:r="http://schemas.openxmlformats.org/officeDocument/2006/relationships" name="صيغ أخرى" sheetId="4" state="visible" r:id="rId4"/>
  </sheets>
  <definedNames>
    <definedName name="_xlnm.Print_Area" localSheetId="0">'تسوية بالإيصالات'!$A$1:$D$21</definedName>
    <definedName name="_xlnm.Print_Area" localSheetId="1">'صرف العهدة أو تعويضها'!$A$1:$D$14</definedName>
    <definedName name="_xlnm.Print_Area" localSheetId="2">'إقفالها برد الباقي'!$A$1:$D$14</definedName>
    <definedName name="_xlnm.Print_Area" localSheetId="3">'صيغ أخرى'!$A$1:$D$28</definedName>
  </definedNames>
  <calcPr calcId="124519" fullCalcOnLoad="1"/>
</workbook>
</file>

<file path=xl/styles.xml><?xml version="1.0" encoding="utf-8"?>
<styleSheet xmlns="http://schemas.openxmlformats.org/spreadsheetml/2006/main">
  <numFmts count="2">
    <numFmt numFmtId="164" formatCode="#,##0.####"/>
    <numFmt numFmtId="165"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6">
    <fill>
      <patternFill/>
    </fill>
    <fill>
      <patternFill patternType="gray125"/>
    </fill>
    <fill>
      <patternFill patternType="solid">
        <fgColor rgb="00E6FF2E"/>
      </patternFill>
    </fill>
    <fill>
      <patternFill patternType="solid">
        <fgColor rgb="00EFEFE8"/>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bottom style="thin">
        <color rgb="00000000"/>
      </bottom>
    </border>
    <border>
      <top style="medium">
        <color rgb="00000000"/>
      </top>
      <bottom style="medium">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5">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164" fontId="3" fillId="2" borderId="2" applyAlignment="1" pivotButton="0" quotePrefix="0" xfId="0">
      <alignment horizontal="left" vertical="center" indent="1" readingOrder="1"/>
    </xf>
    <xf numFmtId="9" fontId="3" fillId="2" borderId="2" applyAlignment="1" pivotButton="0" quotePrefix="0" xfId="0">
      <alignment horizontal="left" vertical="center" indent="1" readingOrder="1"/>
    </xf>
    <xf numFmtId="0" fontId="4" fillId="0" borderId="0" applyAlignment="1" pivotButton="0" quotePrefix="0" xfId="0">
      <alignment horizontal="right" vertical="center" wrapText="1" readingOrder="2"/>
    </xf>
    <xf numFmtId="4" fontId="4" fillId="3" borderId="3" applyAlignment="1" pivotButton="0" quotePrefix="0" xfId="0">
      <alignment horizontal="left" vertical="center" indent="1" readingOrder="1"/>
    </xf>
    <xf numFmtId="0" fontId="3" fillId="0" borderId="4" applyAlignment="1" pivotButton="0" quotePrefix="0" xfId="0">
      <alignment horizontal="right" vertical="center" wrapText="1" readingOrder="2"/>
    </xf>
    <xf numFmtId="0" fontId="3" fillId="0" borderId="4" applyAlignment="1" pivotButton="0" quotePrefix="0" xfId="0">
      <alignment horizontal="center" vertical="center" wrapText="1"/>
    </xf>
    <xf numFmtId="0" fontId="4" fillId="0" borderId="3" applyAlignment="1" pivotButton="0" quotePrefix="0" xfId="0">
      <alignment horizontal="right" vertical="center" wrapText="1" readingOrder="2"/>
    </xf>
    <xf numFmtId="165" fontId="3" fillId="4" borderId="3" applyAlignment="1" pivotButton="0" quotePrefix="0" xfId="0">
      <alignment horizontal="left" vertical="center" indent="1" readingOrder="1"/>
    </xf>
    <xf numFmtId="0" fontId="0" fillId="0" borderId="3" pivotButton="0" quotePrefix="0" xfId="0"/>
    <xf numFmtId="0" fontId="5" fillId="0" borderId="3" applyAlignment="1" pivotButton="0" quotePrefix="0" xfId="0">
      <alignment horizontal="right" vertical="center" wrapText="1" readingOrder="2"/>
    </xf>
    <xf numFmtId="0" fontId="4" fillId="0" borderId="3" applyAlignment="1" pivotButton="0" quotePrefix="0" xfId="0">
      <alignment horizontal="right" vertical="center" wrapText="1" indent="2" readingOrder="2"/>
    </xf>
    <xf numFmtId="165" fontId="3" fillId="5" borderId="3"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1"/>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العهدة النقدية وتسويتها</t>
        </is>
      </c>
      <c r="B1" s="2" t="n"/>
      <c r="C1" s="2" t="n"/>
      <c r="D1" s="2" t="n"/>
    </row>
    <row r="2">
      <c r="A2" s="3" t="inlineStr">
        <is>
          <t>ماذا تسجل؟ تسوية بالإيصالات</t>
        </is>
      </c>
    </row>
    <row r="4">
      <c r="A4" s="3" t="inlineStr">
        <is>
          <t>اكتب في الخلايا الصفراء، ويُحسب القيد وحده.</t>
        </is>
      </c>
    </row>
    <row r="5" ht="35" customHeight="1">
      <c r="A5" s="4" t="inlineStr">
        <is>
          <t>المبلغ (في التسوية: القرطاسية والمطبوعات قبل الضريبة)</t>
        </is>
      </c>
      <c r="B5" s="5" t="n">
        <v>1240</v>
      </c>
      <c r="C5" s="6" t="inlineStr">
        <is>
          <t>ريال</t>
        </is>
      </c>
    </row>
    <row r="6" ht="20" customHeight="1">
      <c r="A6" s="4" t="inlineStr">
        <is>
          <t>الصيانة والإصلاح قبل الضريبة (في التسوية)</t>
        </is>
      </c>
      <c r="B6" s="7" t="n">
        <v>2180</v>
      </c>
      <c r="C6" s="6" t="inlineStr"/>
    </row>
    <row r="7" ht="35" customHeight="1">
      <c r="A7" s="4" t="inlineStr">
        <is>
          <t>النظافة من محل غير مسجل، بلا ضريبة (في التسوية)</t>
        </is>
      </c>
      <c r="B7" s="7" t="n">
        <v>380</v>
      </c>
      <c r="C7" s="6" t="inlineStr"/>
    </row>
    <row r="8" ht="20" customHeight="1">
      <c r="A8" s="4" t="inlineStr">
        <is>
          <t>الضيافة شاملة الضريبة، لا تخصم (في التسوية)</t>
        </is>
      </c>
      <c r="B8" s="7" t="n">
        <v>598</v>
      </c>
      <c r="C8" s="6" t="inlineStr"/>
    </row>
    <row r="9" ht="20" customHeight="1">
      <c r="A9" s="4" t="inlineStr">
        <is>
          <t>نسبة ضريبة القيمة المضافة</t>
        </is>
      </c>
      <c r="B9" s="8" t="n">
        <v>0.15</v>
      </c>
      <c r="C9" s="6" t="inlineStr">
        <is>
          <t>15% أو 0%</t>
        </is>
      </c>
    </row>
    <row r="10">
      <c r="A10" s="9" t="inlineStr">
        <is>
          <t>مبلغ الضريبة</t>
        </is>
      </c>
      <c r="B10" s="10">
        <f>ROUND($B$5*$B$9,2)</f>
        <v/>
      </c>
      <c r="C10" s="6" t="inlineStr">
        <is>
          <t>ريال</t>
        </is>
      </c>
    </row>
    <row r="11">
      <c r="A11" s="9" t="inlineStr">
        <is>
          <t>الإجمالي شامل الضريبة</t>
        </is>
      </c>
      <c r="B11" s="10">
        <f>$B$5+$B$10</f>
        <v/>
      </c>
      <c r="C11" s="6" t="inlineStr">
        <is>
          <t>ريال</t>
        </is>
      </c>
    </row>
    <row r="13">
      <c r="A13" s="11" t="inlineStr">
        <is>
          <t>البيان</t>
        </is>
      </c>
      <c r="B13" s="12" t="inlineStr">
        <is>
          <t>مدين (ريال)</t>
        </is>
      </c>
      <c r="C13" s="12" t="inlineStr">
        <is>
          <t>دائن (ريال)</t>
        </is>
      </c>
      <c r="D13" s="11" t="inlineStr">
        <is>
          <t>ملاحظة</t>
        </is>
      </c>
    </row>
    <row r="14" ht="20" customHeight="1">
      <c r="A14" s="13">
        <f>IF(ROUND(B14,2)=0,"","من حـ/ مصروف القرطاسية والمطبوعات")</f>
        <v/>
      </c>
      <c r="B14" s="14">
        <f>ROUND($B$5,2)</f>
        <v/>
      </c>
      <c r="C14" s="15" t="n"/>
      <c r="D14" s="16" t="n"/>
    </row>
    <row r="15" ht="20" customHeight="1">
      <c r="A15" s="13">
        <f>IF(ROUND(B15,2)=0,"","من حـ/ مصروف الصيانة والإصلاح")</f>
        <v/>
      </c>
      <c r="B15" s="14">
        <f>ROUND($B$6,2)</f>
        <v/>
      </c>
      <c r="C15" s="15" t="n"/>
      <c r="D15" s="16" t="n"/>
    </row>
    <row r="16" ht="20" customHeight="1">
      <c r="A16" s="13">
        <f>IF(ROUND(B16,2)=0,"","من حـ/ مصروف النظافة")</f>
        <v/>
      </c>
      <c r="B16" s="14">
        <f>ROUND($B$7,2)</f>
        <v/>
      </c>
      <c r="C16" s="15" t="n"/>
      <c r="D16" s="16" t="n"/>
    </row>
    <row r="17" ht="20" customHeight="1">
      <c r="A17" s="13">
        <f>IF(ROUND(B17,2)=0,"","من حـ/ مصروف الضيافة")</f>
        <v/>
      </c>
      <c r="B17" s="14">
        <f>ROUND($B$8,2)</f>
        <v/>
      </c>
      <c r="C17" s="15" t="n"/>
      <c r="D17" s="16">
        <f>IF(ROUND(B17,2)=0,"","شاملاً ضريبة لا تخصم")</f>
        <v/>
      </c>
    </row>
    <row r="18" ht="20" customHeight="1">
      <c r="A18" s="13">
        <f>IF(ROUND(B18,2)=0,"","من حـ/ ضريبة المدخلات")</f>
        <v/>
      </c>
      <c r="B18" s="14">
        <f>IF($B$9&gt;0,ROUND(ROUND(($B$5+$B$6)*$B$9,2),2),0)</f>
        <v/>
      </c>
      <c r="C18" s="15" t="n"/>
      <c r="D18" s="16" t="n"/>
    </row>
    <row r="19" ht="20" customHeight="1">
      <c r="A19" s="17">
        <f>IF(ROUND(C19,2)=0,"","إلى حـ/ العهدة النقدية")</f>
        <v/>
      </c>
      <c r="B19" s="15" t="n"/>
      <c r="C19" s="18">
        <f>ROUND($B$5+$B$6+$B$7+$B$8+ROUND(($B$5+$B$6)*$B$9,2),2)</f>
        <v/>
      </c>
      <c r="D19" s="16" t="n"/>
    </row>
    <row r="20">
      <c r="A20" s="19" t="inlineStr">
        <is>
          <t>الإجمالي</t>
        </is>
      </c>
      <c r="B20" s="20">
        <f>SUM(B14:B19)</f>
        <v/>
      </c>
      <c r="C20" s="20">
        <f>SUM(C14:C19)</f>
        <v/>
      </c>
    </row>
    <row r="21" ht="22" customHeight="1">
      <c r="A21" s="4" t="inlineStr">
        <is>
          <t>التحقق: المدين يساوي الدائن؟</t>
        </is>
      </c>
      <c r="B21" s="21">
        <f>IF(ROUND(B20-C20,2)=0,"متوازن","غير متوازن: الفرق "&amp;TEXT(ABS(B20-C20),"#,##0.00"))</f>
        <v/>
      </c>
      <c r="C21" s="22" t="n"/>
    </row>
  </sheetData>
  <mergeCells count="4">
    <mergeCell ref="A1:D1"/>
    <mergeCell ref="B21:C21"/>
    <mergeCell ref="A4:D4"/>
    <mergeCell ref="A2:D2"/>
  </mergeCells>
  <conditionalFormatting sqref="B14">
    <cfRule type="expression" priority="1" dxfId="0" stopIfTrue="1">
      <formula>ROUND(B14,2)=0</formula>
    </cfRule>
  </conditionalFormatting>
  <conditionalFormatting sqref="B15">
    <cfRule type="expression" priority="2" dxfId="0" stopIfTrue="1">
      <formula>ROUND(B15,2)=0</formula>
    </cfRule>
  </conditionalFormatting>
  <conditionalFormatting sqref="B16">
    <cfRule type="expression" priority="3" dxfId="0" stopIfTrue="1">
      <formula>ROUND(B16,2)=0</formula>
    </cfRule>
  </conditionalFormatting>
  <conditionalFormatting sqref="B17">
    <cfRule type="expression" priority="4" dxfId="0" stopIfTrue="1">
      <formula>ROUND(B17,2)=0</formula>
    </cfRule>
  </conditionalFormatting>
  <conditionalFormatting sqref="B18">
    <cfRule type="expression" priority="5" dxfId="0" stopIfTrue="1">
      <formula>ROUND(B18,2)=0</formula>
    </cfRule>
  </conditionalFormatting>
  <conditionalFormatting sqref="C19">
    <cfRule type="expression" priority="6" dxfId="0" stopIfTrue="1">
      <formula>ROUND(C19,2)=0</formula>
    </cfRule>
  </conditionalFormatting>
  <dataValidations count="4">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قيمة غير صالحة" error="اكتب رقم لا يقل عن 0" type="decimal" operator="greaterThanOrEqual">
      <formula1>0</formula1>
    </dataValidation>
    <dataValidation sqref="B8" showDropDown="0" showInputMessage="0" showErrorMessage="0" allowBlank="0" errorTitle="قيمة غير صالحة" error="اكتب رقم لا يقل عن 0" type="decimal" operator="greaterThanOrEqual">
      <formula1>0</formula1>
    </dataValidation>
    <dataValidation sqref="B9"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4"/>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العهدة النقدية وتسويتها</t>
        </is>
      </c>
      <c r="B1" s="2" t="n"/>
      <c r="C1" s="2" t="n"/>
      <c r="D1" s="2" t="n"/>
    </row>
    <row r="2">
      <c r="A2" s="3" t="inlineStr">
        <is>
          <t>ماذا تسجل؟ صرف العهدة أو تعويضها</t>
        </is>
      </c>
    </row>
    <row r="4">
      <c r="A4" s="3" t="inlineStr">
        <is>
          <t>اكتب في الخلايا الصفراء، ويُحسب القيد وحده.</t>
        </is>
      </c>
    </row>
    <row r="5" ht="35" customHeight="1">
      <c r="A5" s="4" t="inlineStr">
        <is>
          <t>المبلغ (في التسوية: القرطاسية والمطبوعات قبل الضريبة)</t>
        </is>
      </c>
      <c r="B5" s="5" t="n">
        <v>8500</v>
      </c>
      <c r="C5" s="6" t="inlineStr">
        <is>
          <t>ريال</t>
        </is>
      </c>
    </row>
    <row r="6" ht="20" customHeight="1">
      <c r="A6" s="4" t="inlineStr">
        <is>
          <t>الصيانة والإصلاح قبل الضريبة (في التسوية)</t>
        </is>
      </c>
      <c r="B6" s="7" t="n">
        <v>0</v>
      </c>
      <c r="C6" s="6" t="inlineStr"/>
    </row>
    <row r="7" ht="35" customHeight="1">
      <c r="A7" s="4" t="inlineStr">
        <is>
          <t>النظافة من محل غير مسجل، بلا ضريبة (في التسوية)</t>
        </is>
      </c>
      <c r="B7" s="7" t="n">
        <v>0</v>
      </c>
      <c r="C7" s="6" t="inlineStr"/>
    </row>
    <row r="8" ht="20" customHeight="1">
      <c r="A8" s="4" t="inlineStr">
        <is>
          <t>الضيافة شاملة الضريبة، لا تخصم (في التسوية)</t>
        </is>
      </c>
      <c r="B8" s="7" t="n">
        <v>0</v>
      </c>
      <c r="C8" s="6" t="inlineStr"/>
    </row>
    <row r="10">
      <c r="A10" s="11" t="inlineStr">
        <is>
          <t>البيان</t>
        </is>
      </c>
      <c r="B10" s="12" t="inlineStr">
        <is>
          <t>مدين (ريال)</t>
        </is>
      </c>
      <c r="C10" s="12" t="inlineStr">
        <is>
          <t>دائن (ريال)</t>
        </is>
      </c>
      <c r="D10" s="11" t="inlineStr">
        <is>
          <t>ملاحظة</t>
        </is>
      </c>
    </row>
    <row r="11" ht="20" customHeight="1">
      <c r="A11" s="13">
        <f>IF(ROUND(B11,2)=0,"","من حـ/ العهدة النقدية")</f>
        <v/>
      </c>
      <c r="B11" s="14">
        <f>ROUND($B$5,2)</f>
        <v/>
      </c>
      <c r="C11" s="15" t="n"/>
      <c r="D11" s="16" t="n"/>
    </row>
    <row r="12" ht="20" customHeight="1">
      <c r="A12" s="17">
        <f>IF(ROUND(C12,2)=0,"","إلى حـ/ البنك")</f>
        <v/>
      </c>
      <c r="B12" s="15" t="n"/>
      <c r="C12" s="18">
        <f>ROUND($B$5,2)</f>
        <v/>
      </c>
      <c r="D12" s="16" t="n"/>
    </row>
    <row r="13">
      <c r="A13" s="19" t="inlineStr">
        <is>
          <t>الإجمالي</t>
        </is>
      </c>
      <c r="B13" s="20">
        <f>SUM(B11:B12)</f>
        <v/>
      </c>
      <c r="C13" s="20">
        <f>SUM(C11:C12)</f>
        <v/>
      </c>
    </row>
    <row r="14" ht="22" customHeight="1">
      <c r="A14" s="4" t="inlineStr">
        <is>
          <t>التحقق: المدين يساوي الدائن؟</t>
        </is>
      </c>
      <c r="B14" s="21">
        <f>IF(ROUND(B13-C13,2)=0,"متوازن","غير متوازن: الفرق "&amp;TEXT(ABS(B13-C13),"#,##0.00"))</f>
        <v/>
      </c>
      <c r="C14" s="22" t="n"/>
    </row>
  </sheetData>
  <mergeCells count="4">
    <mergeCell ref="B14:C14"/>
    <mergeCell ref="A1:D1"/>
    <mergeCell ref="A4:D4"/>
    <mergeCell ref="A2:D2"/>
  </mergeCells>
  <conditionalFormatting sqref="B11">
    <cfRule type="expression" priority="1" dxfId="0" stopIfTrue="1">
      <formula>ROUND(B11,2)=0</formula>
    </cfRule>
  </conditionalFormatting>
  <conditionalFormatting sqref="C12">
    <cfRule type="expression" priority="2" dxfId="0" stopIfTrue="1">
      <formula>ROUND(C12,2)=0</formula>
    </cfRule>
  </conditionalFormatting>
  <dataValidations count="3">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قيمة غير صالحة" error="اكتب رقم لا يقل عن 0" type="decimal" operator="greaterThanOrEqual">
      <formula1>0</formula1>
    </dataValidation>
    <dataValidation sqref="B8"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14"/>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العهدة النقدية وتسويتها</t>
        </is>
      </c>
      <c r="B1" s="2" t="n"/>
      <c r="C1" s="2" t="n"/>
      <c r="D1" s="2" t="n"/>
    </row>
    <row r="2">
      <c r="A2" s="3" t="inlineStr">
        <is>
          <t>ماذا تسجل؟ إقفالها برد الباقي</t>
        </is>
      </c>
    </row>
    <row r="4">
      <c r="A4" s="3" t="inlineStr">
        <is>
          <t>اكتب في الخلايا الصفراء، ويُحسب القيد وحده.</t>
        </is>
      </c>
    </row>
    <row r="5" ht="35" customHeight="1">
      <c r="A5" s="4" t="inlineStr">
        <is>
          <t>المبلغ (في التسوية: القرطاسية والمطبوعات قبل الضريبة)</t>
        </is>
      </c>
      <c r="B5" s="5" t="n">
        <v>3589</v>
      </c>
      <c r="C5" s="6" t="inlineStr">
        <is>
          <t>ريال</t>
        </is>
      </c>
    </row>
    <row r="6" ht="20" customHeight="1">
      <c r="A6" s="4" t="inlineStr">
        <is>
          <t>الصيانة والإصلاح قبل الضريبة (في التسوية)</t>
        </is>
      </c>
      <c r="B6" s="7" t="n">
        <v>0</v>
      </c>
      <c r="C6" s="6" t="inlineStr"/>
    </row>
    <row r="7" ht="35" customHeight="1">
      <c r="A7" s="4" t="inlineStr">
        <is>
          <t>النظافة من محل غير مسجل، بلا ضريبة (في التسوية)</t>
        </is>
      </c>
      <c r="B7" s="7" t="n">
        <v>0</v>
      </c>
      <c r="C7" s="6" t="inlineStr"/>
    </row>
    <row r="8" ht="20" customHeight="1">
      <c r="A8" s="4" t="inlineStr">
        <is>
          <t>الضيافة شاملة الضريبة، لا تخصم (في التسوية)</t>
        </is>
      </c>
      <c r="B8" s="7" t="n">
        <v>0</v>
      </c>
      <c r="C8" s="6" t="inlineStr"/>
    </row>
    <row r="10">
      <c r="A10" s="11" t="inlineStr">
        <is>
          <t>البيان</t>
        </is>
      </c>
      <c r="B10" s="12" t="inlineStr">
        <is>
          <t>مدين (ريال)</t>
        </is>
      </c>
      <c r="C10" s="12" t="inlineStr">
        <is>
          <t>دائن (ريال)</t>
        </is>
      </c>
      <c r="D10" s="11" t="inlineStr">
        <is>
          <t>ملاحظة</t>
        </is>
      </c>
    </row>
    <row r="11" ht="20" customHeight="1">
      <c r="A11" s="13">
        <f>IF(ROUND(B11,2)=0,"","من حـ/ الصندوق")</f>
        <v/>
      </c>
      <c r="B11" s="14">
        <f>ROUND($B$5,2)</f>
        <v/>
      </c>
      <c r="C11" s="15" t="n"/>
      <c r="D11" s="16">
        <f>IF(ROUND(B11,2)=0,"","الباقي الذي رده الموظف")</f>
        <v/>
      </c>
    </row>
    <row r="12" ht="20" customHeight="1">
      <c r="A12" s="17">
        <f>IF(ROUND(C12,2)=0,"","إلى حـ/ العهدة النقدية")</f>
        <v/>
      </c>
      <c r="B12" s="15" t="n"/>
      <c r="C12" s="18">
        <f>ROUND($B$5,2)</f>
        <v/>
      </c>
      <c r="D12" s="16" t="n"/>
    </row>
    <row r="13">
      <c r="A13" s="19" t="inlineStr">
        <is>
          <t>الإجمالي</t>
        </is>
      </c>
      <c r="B13" s="20">
        <f>SUM(B11:B12)</f>
        <v/>
      </c>
      <c r="C13" s="20">
        <f>SUM(C11:C12)</f>
        <v/>
      </c>
    </row>
    <row r="14" ht="22" customHeight="1">
      <c r="A14" s="4" t="inlineStr">
        <is>
          <t>التحقق: المدين يساوي الدائن؟</t>
        </is>
      </c>
      <c r="B14" s="21">
        <f>IF(ROUND(B13-C13,2)=0,"متوازن","غير متوازن: الفرق "&amp;TEXT(ABS(B13-C13),"#,##0.00"))</f>
        <v/>
      </c>
      <c r="C14" s="22" t="n"/>
    </row>
  </sheetData>
  <mergeCells count="4">
    <mergeCell ref="B14:C14"/>
    <mergeCell ref="A1:D1"/>
    <mergeCell ref="A4:D4"/>
    <mergeCell ref="A2:D2"/>
  </mergeCells>
  <conditionalFormatting sqref="B11">
    <cfRule type="expression" priority="1" dxfId="0" stopIfTrue="1">
      <formula>ROUND(B11,2)=0</formula>
    </cfRule>
  </conditionalFormatting>
  <conditionalFormatting sqref="C12">
    <cfRule type="expression" priority="2" dxfId="0" stopIfTrue="1">
      <formula>ROUND(C12,2)=0</formula>
    </cfRule>
  </conditionalFormatting>
  <dataValidations count="3">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قيمة غير صالحة" error="اكتب رقم لا يقل عن 0" type="decimal" operator="greaterThanOrEqual">
      <formula1>0</formula1>
    </dataValidation>
    <dataValidation sqref="B8"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D28"/>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العهدة النقدية وتسويتها: صيغ أخرى</t>
        </is>
      </c>
      <c r="B1" s="2" t="n"/>
      <c r="C1" s="2" t="n"/>
      <c r="D1" s="2" t="n"/>
    </row>
    <row r="2">
      <c r="A2" s="3" t="inlineStr">
        <is>
          <t>المبالغ كما في أمثلة الصفحة، ويمكن تعديلها في الخلايا الملونة.</t>
        </is>
      </c>
    </row>
    <row r="4" ht="22" customHeight="1">
      <c r="A4" s="23" t="inlineStr">
        <is>
          <t>1. العهدة المستديمة: تعويض ما أنفق ليعود الرصيد كما بدأ</t>
        </is>
      </c>
    </row>
    <row r="5" ht="66" customHeight="1">
      <c r="A5" s="24" t="inlineStr">
        <is>
          <t>في العهدة المستديمة، وتسمى السلفة المستديمة، تحدد المنشأة سقفاً ثابتاً وتعوض الموظف بعد كل تسوية بمجموع الإيصالات المعتمدة لا أكثر. حولت المؤسسة إلى خالد 4,911 ريالاً يوم 1 أكتوبر 2026، فعادت عهدته إلى 8,500 ريال في أول الدورة. وبعض المنشآت تختصر الطريق فتقيد الإيصالات مصروفات على البنك مباشرة يوم التعويض، فيبقى حساب العهدة ثابتاً على السقف، ولا يظهر نقص النقد الذي بيد الموظف إلا عند عده.</t>
        </is>
      </c>
    </row>
    <row r="6">
      <c r="A6" s="11" t="inlineStr">
        <is>
          <t>البيان</t>
        </is>
      </c>
      <c r="B6" s="12" t="inlineStr">
        <is>
          <t>مدين (ريال)</t>
        </is>
      </c>
      <c r="C6" s="12" t="inlineStr">
        <is>
          <t>دائن (ريال)</t>
        </is>
      </c>
      <c r="D6" s="11" t="inlineStr">
        <is>
          <t>ملاحظة</t>
        </is>
      </c>
    </row>
    <row r="7" ht="20" customHeight="1">
      <c r="A7" s="13" t="inlineStr">
        <is>
          <t>من حـ/ العهدة النقدية</t>
        </is>
      </c>
      <c r="B7" s="14" t="n">
        <v>4911</v>
      </c>
      <c r="C7" s="15" t="n"/>
      <c r="D7" s="16" t="inlineStr">
        <is>
          <t>تعويض إيصالات سبتمبر</t>
        </is>
      </c>
    </row>
    <row r="8" ht="20" customHeight="1">
      <c r="A8" s="17" t="inlineStr">
        <is>
          <t>إلى حـ/ البنك</t>
        </is>
      </c>
      <c r="B8" s="15" t="n"/>
      <c r="C8" s="18" t="n">
        <v>4911</v>
      </c>
      <c r="D8" s="16" t="n"/>
    </row>
    <row r="9">
      <c r="A9" s="19" t="inlineStr">
        <is>
          <t>الإجمالي</t>
        </is>
      </c>
      <c r="B9" s="20">
        <f>SUM(B7:B8)</f>
        <v/>
      </c>
      <c r="C9" s="20">
        <f>SUM(C7:C8)</f>
        <v/>
      </c>
    </row>
    <row r="10" ht="22" customHeight="1">
      <c r="A10" s="4" t="inlineStr">
        <is>
          <t>التحقق: المدين يساوي الدائن؟</t>
        </is>
      </c>
      <c r="B10" s="21">
        <f>IF(ROUND(B9-C9,2)=0,"متوازن","غير متوازن: الفرق "&amp;TEXT(ABS(B9-C9),"#,##0.00"))</f>
        <v/>
      </c>
      <c r="C10" s="22" t="n"/>
    </row>
    <row r="12" ht="22" customHeight="1">
      <c r="A12" s="23" t="inlineStr">
        <is>
          <t>2. عهدة لمهمة واحدة يرد باقيها</t>
        </is>
      </c>
    </row>
    <row r="13" ht="51" customHeight="1">
      <c r="A13" s="24" t="inlineStr">
        <is>
          <t>سلمت المؤسسة مندوب مبيعاتها 3,000 ريال يوم 12 أكتوبر 2026 لمشاركتها في معرض تجاري بجدة، فأنفق منها 2,346 ريالاً على مواد الجناح بفاتورة ضريبية من مورد مسجل، ورد الباقي 654 ريالاً نقداً إلى الصندوق. قيد مركب واحد يثبت المصروف وضريبته والنقد العائد، ويُقفل حساب العهدة برصيد صفر.</t>
        </is>
      </c>
    </row>
    <row r="14">
      <c r="A14" s="11" t="inlineStr">
        <is>
          <t>البيان</t>
        </is>
      </c>
      <c r="B14" s="12" t="inlineStr">
        <is>
          <t>مدين (ريال)</t>
        </is>
      </c>
      <c r="C14" s="12" t="inlineStr">
        <is>
          <t>دائن (ريال)</t>
        </is>
      </c>
      <c r="D14" s="11" t="inlineStr">
        <is>
          <t>ملاحظة</t>
        </is>
      </c>
    </row>
    <row r="15" ht="20" customHeight="1">
      <c r="A15" s="13" t="inlineStr">
        <is>
          <t>من حـ/ مصروف المعارض</t>
        </is>
      </c>
      <c r="B15" s="14" t="n">
        <v>2040</v>
      </c>
      <c r="C15" s="15" t="n"/>
      <c r="D15" s="16" t="n"/>
    </row>
    <row r="16" ht="20" customHeight="1">
      <c r="A16" s="13" t="inlineStr">
        <is>
          <t>من حـ/ ضريبة المدخلات</t>
        </is>
      </c>
      <c r="B16" s="14" t="n">
        <v>306</v>
      </c>
      <c r="C16" s="15" t="n"/>
      <c r="D16" s="16" t="n"/>
    </row>
    <row r="17" ht="20" customHeight="1">
      <c r="A17" s="13" t="inlineStr">
        <is>
          <t>من حـ/ الصندوق</t>
        </is>
      </c>
      <c r="B17" s="14" t="n">
        <v>654</v>
      </c>
      <c r="C17" s="15" t="n"/>
      <c r="D17" s="16" t="inlineStr">
        <is>
          <t>الباقي الذي رده المندوب</t>
        </is>
      </c>
    </row>
    <row r="18" ht="20" customHeight="1">
      <c r="A18" s="17" t="inlineStr">
        <is>
          <t>إلى حـ/ العهدة النقدية</t>
        </is>
      </c>
      <c r="B18" s="15" t="n"/>
      <c r="C18" s="18" t="n">
        <v>3000</v>
      </c>
      <c r="D18" s="16" t="n"/>
    </row>
    <row r="19">
      <c r="A19" s="19" t="inlineStr">
        <is>
          <t>الإجمالي</t>
        </is>
      </c>
      <c r="B19" s="20">
        <f>SUM(B15:B18)</f>
        <v/>
      </c>
      <c r="C19" s="20">
        <f>SUM(C15:C18)</f>
        <v/>
      </c>
    </row>
    <row r="20" ht="22" customHeight="1">
      <c r="A20" s="4" t="inlineStr">
        <is>
          <t>التحقق: المدين يساوي الدائن؟</t>
        </is>
      </c>
      <c r="B20" s="21">
        <f>IF(ROUND(B19-C19,2)=0,"متوازن","غير متوازن: الفرق "&amp;TEXT(ABS(B19-C19),"#,##0.00"))</f>
        <v/>
      </c>
      <c r="C20" s="22" t="n"/>
    </row>
    <row r="22" ht="22" customHeight="1">
      <c r="A22" s="23" t="inlineStr">
        <is>
          <t>3. ترك الموظف العمل قبل تسوية عهدته</t>
        </is>
      </c>
    </row>
    <row r="23" ht="66" customHeight="1">
      <c r="A23" s="24" t="inlineStr">
        <is>
          <t>إذا ترك خالد العمل بعد تسوية سبتمبر ولم يسلم الباقي 3,589 ريالاً ولا إيصالات عنه، لم يعد المبلغ نقداً بيد المنشأة بل صار حقاً لها عليه، فيُنقل من العهدة إلى حساب مستقل باسمه. واسترداده من مستحقاته يخضع لأحكام الحسم من أجر العامل في المادة 92 من نظام العمل. وإن قدم إيصالات بعد ذلك، نُقل ما تثبته منها من حسابه إلى المصروفات وضريبة المدخلات.</t>
        </is>
      </c>
    </row>
    <row r="24">
      <c r="A24" s="11" t="inlineStr">
        <is>
          <t>البيان</t>
        </is>
      </c>
      <c r="B24" s="12" t="inlineStr">
        <is>
          <t>مدين (ريال)</t>
        </is>
      </c>
      <c r="C24" s="12" t="inlineStr">
        <is>
          <t>دائن (ريال)</t>
        </is>
      </c>
      <c r="D24" s="11" t="inlineStr">
        <is>
          <t>ملاحظة</t>
        </is>
      </c>
    </row>
    <row r="25" ht="20" customHeight="1">
      <c r="A25" s="13" t="inlineStr">
        <is>
          <t>من حـ/ ذمم الموظفين</t>
        </is>
      </c>
      <c r="B25" s="14" t="n">
        <v>3589</v>
      </c>
      <c r="C25" s="15" t="n"/>
      <c r="D25" s="16" t="inlineStr">
        <is>
          <t>خالد المثال</t>
        </is>
      </c>
    </row>
    <row r="26" ht="20" customHeight="1">
      <c r="A26" s="17" t="inlineStr">
        <is>
          <t>إلى حـ/ العهدة النقدية</t>
        </is>
      </c>
      <c r="B26" s="15" t="n"/>
      <c r="C26" s="18" t="n">
        <v>3589</v>
      </c>
      <c r="D26" s="16" t="n"/>
    </row>
    <row r="27">
      <c r="A27" s="19" t="inlineStr">
        <is>
          <t>الإجمالي</t>
        </is>
      </c>
      <c r="B27" s="20">
        <f>SUM(B25:B26)</f>
        <v/>
      </c>
      <c r="C27" s="20">
        <f>SUM(C25:C26)</f>
        <v/>
      </c>
    </row>
    <row r="28" ht="22" customHeight="1">
      <c r="A28" s="4" t="inlineStr">
        <is>
          <t>التحقق: المدين يساوي الدائن؟</t>
        </is>
      </c>
      <c r="B28" s="21">
        <f>IF(ROUND(B27-C27,2)=0,"متوازن","غير متوازن: الفرق "&amp;TEXT(ABS(B27-C27),"#,##0.00"))</f>
        <v/>
      </c>
      <c r="C28" s="22" t="n"/>
    </row>
  </sheetData>
  <mergeCells count="11">
    <mergeCell ref="A1:D1"/>
    <mergeCell ref="A5:D5"/>
    <mergeCell ref="A23:D23"/>
    <mergeCell ref="A22:D22"/>
    <mergeCell ref="A12:D12"/>
    <mergeCell ref="A4:D4"/>
    <mergeCell ref="B20:C20"/>
    <mergeCell ref="B10:C10"/>
    <mergeCell ref="B28:C28"/>
    <mergeCell ref="A2:D2"/>
    <mergeCell ref="A13:D13"/>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العهدة النقدية وتسويتها</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