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شركة" sheetId="1" state="visible" r:id="rId1"/>
    <sheet xmlns:r="http://schemas.openxmlformats.org/officeDocument/2006/relationships" name="مؤسسة فردية" sheetId="2" state="visible" r:id="rId2"/>
    <sheet xmlns:r="http://schemas.openxmlformats.org/officeDocument/2006/relationships" name="صيغ أخرى" sheetId="3" state="visible" r:id="rId3"/>
  </sheets>
  <definedNames>
    <definedName name="_xlnm.Print_Area" localSheetId="0">'شركة'!$A$1:$D$29</definedName>
    <definedName name="_xlnm.Print_Area" localSheetId="1">'مؤسسة فردية'!$A$1:$D$29</definedName>
    <definedName name="_xlnm.Print_Area" localSheetId="2">'صيغ أخرى'!$A$1:$D$29</definedName>
  </definedNames>
  <calcPr calcId="124519" fullCalcOnLoad="1"/>
</workbook>
</file>

<file path=xl/styles.xml><?xml version="1.0" encoding="utf-8"?>
<styleSheet xmlns="http://schemas.openxmlformats.org/spreadsheetml/2006/main">
  <numFmts count="1">
    <numFmt numFmtId="164" formatCode="#,##0.00;-#,##0.00;&quot;&quot;"/>
  </numFmts>
  <fonts count="7">
    <font>
      <name val="Calibri"/>
      <family val="2"/>
      <color theme="1"/>
      <sz val="11"/>
      <scheme val="minor"/>
    </font>
    <font>
      <name val="Arial"/>
      <b val="1"/>
      <sz val="14"/>
    </font>
    <font>
      <name val="Arial"/>
      <color rgb="00575757"/>
      <sz val="10"/>
    </font>
    <font>
      <name val="Arial"/>
      <b val="1"/>
      <sz val="11"/>
    </font>
    <font>
      <name val="Arial"/>
      <b val="1"/>
      <sz val="12"/>
    </font>
    <font>
      <name val="Arial"/>
      <sz val="11"/>
    </font>
    <font>
      <name val="Arial"/>
      <color rgb="00575757"/>
      <sz val="9"/>
    </font>
  </fonts>
  <fills count="5">
    <fill>
      <patternFill/>
    </fill>
    <fill>
      <patternFill patternType="gray125"/>
    </fill>
    <fill>
      <patternFill patternType="solid">
        <fgColor rgb="00E6FF2E"/>
      </patternFill>
    </fill>
    <fill>
      <patternFill patternType="solid">
        <fgColor rgb="007EF2C2"/>
      </patternFill>
    </fill>
    <fill>
      <patternFill patternType="solid">
        <fgColor rgb="00C7B3FF"/>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top style="medium">
        <color rgb="00000000"/>
      </top>
      <bottom style="medium">
        <color rgb="00000000"/>
      </bottom>
    </border>
    <border>
      <bottom style="thin">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2">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0" fontId="4" fillId="0" borderId="0" applyAlignment="1" pivotButton="0" quotePrefix="0" xfId="0">
      <alignment horizontal="right" vertical="center" wrapText="1" readingOrder="2"/>
    </xf>
    <xf numFmtId="0" fontId="3" fillId="0" borderId="3" applyAlignment="1" pivotButton="0" quotePrefix="0" xfId="0">
      <alignment horizontal="right" vertical="center" wrapText="1" readingOrder="2"/>
    </xf>
    <xf numFmtId="0" fontId="3" fillId="0" borderId="3" applyAlignment="1" pivotButton="0" quotePrefix="0" xfId="0">
      <alignment horizontal="center" vertical="center" wrapText="1"/>
    </xf>
    <xf numFmtId="0" fontId="5" fillId="0" borderId="4" applyAlignment="1" pivotButton="0" quotePrefix="0" xfId="0">
      <alignment horizontal="right" vertical="center" wrapText="1" readingOrder="2"/>
    </xf>
    <xf numFmtId="164" fontId="3" fillId="3" borderId="4" applyAlignment="1" pivotButton="0" quotePrefix="0" xfId="0">
      <alignment horizontal="left" vertical="center" indent="1" readingOrder="1"/>
    </xf>
    <xf numFmtId="0" fontId="0" fillId="0" borderId="4" pivotButton="0" quotePrefix="0" xfId="0"/>
    <xf numFmtId="0" fontId="6" fillId="0" borderId="4" applyAlignment="1" pivotButton="0" quotePrefix="0" xfId="0">
      <alignment horizontal="right" vertical="center" wrapText="1" readingOrder="2"/>
    </xf>
    <xf numFmtId="0" fontId="5" fillId="0" borderId="4" applyAlignment="1" pivotButton="0" quotePrefix="0" xfId="0">
      <alignment horizontal="right" vertical="center" wrapText="1" indent="2" readingOrder="2"/>
    </xf>
    <xf numFmtId="164" fontId="3" fillId="4" borderId="4"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16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0" fontId="2" fillId="0" borderId="0" applyAlignment="1" pivotButton="0" quotePrefix="0" xfId="0">
      <alignment horizontal="right" vertical="top" wrapText="1" readingOrder="2"/>
    </xf>
    <xf numFmtId="4" fontId="3" fillId="2" borderId="5" applyAlignment="1" pivotButton="0" quotePrefix="0" xfId="0">
      <alignment horizontal="left" vertical="center" indent="1" readingOrder="1"/>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9"/>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قيود الإقفال وإعداد قائمة الدخل</t>
        </is>
      </c>
      <c r="B1" s="2" t="n"/>
      <c r="C1" s="2" t="n"/>
      <c r="D1" s="2" t="n"/>
    </row>
    <row r="2">
      <c r="A2" s="3" t="inlineStr">
        <is>
          <t>شكل المنشأة: شركة</t>
        </is>
      </c>
    </row>
    <row r="4">
      <c r="A4" s="3" t="inlineStr">
        <is>
          <t>اكتب في الخلايا الصفراء، ويُحسب القيد وحده.</t>
        </is>
      </c>
    </row>
    <row r="5" ht="20" customHeight="1">
      <c r="A5" s="4" t="inlineStr">
        <is>
          <t>مجموع الإيرادات بعد طرح المردودات</t>
        </is>
      </c>
      <c r="B5" s="5" t="n">
        <v>1270950</v>
      </c>
      <c r="C5" s="6" t="inlineStr">
        <is>
          <t>ريال</t>
        </is>
      </c>
    </row>
    <row r="6" ht="20" customHeight="1">
      <c r="A6" s="4" t="inlineStr">
        <is>
          <t>مجموع المصروفات وتكلفة البضاعة المباعة</t>
        </is>
      </c>
      <c r="B6" s="5" t="n">
        <v>1164555</v>
      </c>
      <c r="C6" s="6" t="inlineStr">
        <is>
          <t>ريال</t>
        </is>
      </c>
    </row>
    <row r="8" ht="22" customHeight="1">
      <c r="A8" s="7">
        <f>IF(ROUND(SUM(B10:C11),2)=0,"","القيد 1: إقفال الإيرادات")</f>
        <v/>
      </c>
    </row>
    <row r="9">
      <c r="A9" s="8">
        <f>IF(ROUND(SUM(B10:C11),2)=0,"","البيان")</f>
        <v/>
      </c>
      <c r="B9" s="9">
        <f>IF(ROUND(SUM(B10:C11),2)=0,"","مدين (ريال)")</f>
        <v/>
      </c>
      <c r="C9" s="9">
        <f>IF(ROUND(SUM(B10:C11),2)=0,"","دائن (ريال)")</f>
        <v/>
      </c>
      <c r="D9" s="8">
        <f>IF(ROUND(SUM(B10:C11),2)=0,"","ملاحظة")</f>
        <v/>
      </c>
    </row>
    <row r="10" ht="20" customHeight="1">
      <c r="A10" s="10">
        <f>IF(ROUND(B10,2)=0,"","من حـ/ حسابات الإيرادات")</f>
        <v/>
      </c>
      <c r="B10" s="11">
        <f>ROUND($B$5,2)</f>
        <v/>
      </c>
      <c r="C10" s="12" t="n"/>
      <c r="D10" s="13">
        <f>IF(ROUND(B10,2)=0,"","صافية بعد مردودات المبيعات")</f>
        <v/>
      </c>
    </row>
    <row r="11" ht="20" customHeight="1">
      <c r="A11" s="14">
        <f>IF(ROUND(C11,2)=0,"","إلى حـ/ ملخص الدخل")</f>
        <v/>
      </c>
      <c r="B11" s="12" t="n"/>
      <c r="C11" s="15">
        <f>ROUND($B$5,2)</f>
        <v/>
      </c>
      <c r="D11" s="13" t="n"/>
    </row>
    <row r="12">
      <c r="A12" s="16">
        <f>IF(ROUND(SUM(B10:C11),2)=0,"","الإجمالي")</f>
        <v/>
      </c>
      <c r="B12" s="17">
        <f>SUM(B10:B11)</f>
        <v/>
      </c>
      <c r="C12" s="17">
        <f>SUM(C10:C11)</f>
        <v/>
      </c>
    </row>
    <row r="13" ht="22" customHeight="1">
      <c r="A13" s="4">
        <f>IF(ROUND(SUM(B10:C11),2)=0,"","التحقق: المدين يساوي الدائن؟")</f>
        <v/>
      </c>
      <c r="B13" s="18">
        <f>IF(ROUND(B12+C12,2)=0,"",IF(ROUND(B12-C12,2)=0,"متوازن","غير متوازن: الفرق "&amp;TEXT(ABS(B12-C12),"#,##0.00")))</f>
        <v/>
      </c>
      <c r="C13" s="19" t="n"/>
    </row>
    <row r="15" ht="22" customHeight="1">
      <c r="A15" s="7">
        <f>IF(ROUND(SUM(B17:C18),2)=0,"","القيد 2: إقفال المصروفات")</f>
        <v/>
      </c>
    </row>
    <row r="16">
      <c r="A16" s="8">
        <f>IF(ROUND(SUM(B17:C18),2)=0,"","البيان")</f>
        <v/>
      </c>
      <c r="B16" s="9">
        <f>IF(ROUND(SUM(B17:C18),2)=0,"","مدين (ريال)")</f>
        <v/>
      </c>
      <c r="C16" s="9">
        <f>IF(ROUND(SUM(B17:C18),2)=0,"","دائن (ريال)")</f>
        <v/>
      </c>
      <c r="D16" s="8">
        <f>IF(ROUND(SUM(B17:C18),2)=0,"","ملاحظة")</f>
        <v/>
      </c>
    </row>
    <row r="17" ht="20" customHeight="1">
      <c r="A17" s="10">
        <f>IF(ROUND(B17,2)=0,"","من حـ/ ملخص الدخل")</f>
        <v/>
      </c>
      <c r="B17" s="11">
        <f>ROUND($B$6,2)</f>
        <v/>
      </c>
      <c r="C17" s="12" t="n"/>
      <c r="D17" s="13" t="n"/>
    </row>
    <row r="18" ht="20" customHeight="1">
      <c r="A18" s="14">
        <f>IF(ROUND(C18,2)=0,"","إلى حـ/ حسابات المصروفات")</f>
        <v/>
      </c>
      <c r="B18" s="12" t="n"/>
      <c r="C18" s="15">
        <f>ROUND($B$6,2)</f>
        <v/>
      </c>
      <c r="D18" s="13" t="n"/>
    </row>
    <row r="19">
      <c r="A19" s="16">
        <f>IF(ROUND(SUM(B17:C18),2)=0,"","الإجمالي")</f>
        <v/>
      </c>
      <c r="B19" s="17">
        <f>SUM(B17:B18)</f>
        <v/>
      </c>
      <c r="C19" s="17">
        <f>SUM(C17:C18)</f>
        <v/>
      </c>
    </row>
    <row r="20" ht="22" customHeight="1">
      <c r="A20" s="4">
        <f>IF(ROUND(SUM(B17:C18),2)=0,"","التحقق: المدين يساوي الدائن؟")</f>
        <v/>
      </c>
      <c r="B20" s="18">
        <f>IF(ROUND(B19+C19,2)=0,"",IF(ROUND(B19-C19,2)=0,"متوازن","غير متوازن: الفرق "&amp;TEXT(ABS(B19-C19),"#,##0.00")))</f>
        <v/>
      </c>
      <c r="C20" s="19" t="n"/>
    </row>
    <row r="22" ht="22" customHeight="1">
      <c r="A22" s="7">
        <f>IF(ROUND(SUM(B24:C27),2)=0,"","القيد 3: إقفال ملخص الدخل")</f>
        <v/>
      </c>
    </row>
    <row r="23">
      <c r="A23" s="8">
        <f>IF(ROUND(SUM(B24:C27),2)=0,"","البيان")</f>
        <v/>
      </c>
      <c r="B23" s="9">
        <f>IF(ROUND(SUM(B24:C27),2)=0,"","مدين (ريال)")</f>
        <v/>
      </c>
      <c r="C23" s="9">
        <f>IF(ROUND(SUM(B24:C27),2)=0,"","دائن (ريال)")</f>
        <v/>
      </c>
      <c r="D23" s="8">
        <f>IF(ROUND(SUM(B24:C27),2)=0,"","ملاحظة")</f>
        <v/>
      </c>
    </row>
    <row r="24" ht="20" customHeight="1">
      <c r="A24" s="10">
        <f>IF(ROUND(B24,2)=0,"","من حـ/ ملخص الدخل")</f>
        <v/>
      </c>
      <c r="B24" s="11">
        <f>ROUND(MAX($B$5-$B$6,0),2)</f>
        <v/>
      </c>
      <c r="C24" s="12" t="n"/>
      <c r="D24" s="13" t="n"/>
    </row>
    <row r="25" ht="20" customHeight="1">
      <c r="A25" s="10">
        <f>IF(ROUND(B25,2)=0,"","من حـ/ الأرباح المبقاة")</f>
        <v/>
      </c>
      <c r="B25" s="11">
        <f>ROUND(MAX($B$6-$B$5,0),2)</f>
        <v/>
      </c>
      <c r="C25" s="12" t="n"/>
      <c r="D25" s="13" t="n"/>
    </row>
    <row r="26" ht="20" customHeight="1">
      <c r="A26" s="14">
        <f>IF(ROUND(C26,2)=0,"","إلى حـ/ الأرباح المبقاة")</f>
        <v/>
      </c>
      <c r="B26" s="12" t="n"/>
      <c r="C26" s="15">
        <f>ROUND(MAX($B$5-$B$6,0),2)</f>
        <v/>
      </c>
      <c r="D26" s="13" t="n"/>
    </row>
    <row r="27" ht="20" customHeight="1">
      <c r="A27" s="14">
        <f>IF(ROUND(C27,2)=0,"","إلى حـ/ ملخص الدخل")</f>
        <v/>
      </c>
      <c r="B27" s="12" t="n"/>
      <c r="C27" s="15">
        <f>ROUND(MAX($B$6-$B$5,0),2)</f>
        <v/>
      </c>
      <c r="D27" s="13" t="n"/>
    </row>
    <row r="28">
      <c r="A28" s="16">
        <f>IF(ROUND(SUM(B24:C27),2)=0,"","الإجمالي")</f>
        <v/>
      </c>
      <c r="B28" s="17">
        <f>SUM(B24:B27)</f>
        <v/>
      </c>
      <c r="C28" s="17">
        <f>SUM(C24:C27)</f>
        <v/>
      </c>
    </row>
    <row r="29" ht="22" customHeight="1">
      <c r="A29" s="4">
        <f>IF(ROUND(SUM(B24:C27),2)=0,"","التحقق: المدين يساوي الدائن؟")</f>
        <v/>
      </c>
      <c r="B29" s="18">
        <f>IF(ROUND(B28+C28,2)=0,"",IF(ROUND(B28-C28,2)=0,"متوازن","غير متوازن: الفرق "&amp;TEXT(ABS(B28-C28),"#,##0.00")))</f>
        <v/>
      </c>
      <c r="C29" s="19" t="n"/>
    </row>
  </sheetData>
  <mergeCells count="9">
    <mergeCell ref="B13:C13"/>
    <mergeCell ref="A1:D1"/>
    <mergeCell ref="A8:D8"/>
    <mergeCell ref="B29:C29"/>
    <mergeCell ref="A22:D22"/>
    <mergeCell ref="A4:D4"/>
    <mergeCell ref="B20:C20"/>
    <mergeCell ref="A15:D15"/>
    <mergeCell ref="A2:D2"/>
  </mergeCells>
  <conditionalFormatting sqref="B10">
    <cfRule type="expression" priority="1" dxfId="0" stopIfTrue="1">
      <formula>ROUND(B10,2)=0</formula>
    </cfRule>
  </conditionalFormatting>
  <conditionalFormatting sqref="C11">
    <cfRule type="expression" priority="2" dxfId="0" stopIfTrue="1">
      <formula>ROUND(C11,2)=0</formula>
    </cfRule>
  </conditionalFormatting>
  <conditionalFormatting sqref="A12:C12">
    <cfRule type="expression" priority="3" dxfId="0" stopIfTrue="1">
      <formula>ROUND(SUM(B10:C11),2)=0</formula>
    </cfRule>
  </conditionalFormatting>
  <conditionalFormatting sqref="B17">
    <cfRule type="expression" priority="4" dxfId="0" stopIfTrue="1">
      <formula>ROUND(B17,2)=0</formula>
    </cfRule>
  </conditionalFormatting>
  <conditionalFormatting sqref="C18">
    <cfRule type="expression" priority="5" dxfId="0" stopIfTrue="1">
      <formula>ROUND(C18,2)=0</formula>
    </cfRule>
  </conditionalFormatting>
  <conditionalFormatting sqref="A19:C19">
    <cfRule type="expression" priority="6" dxfId="0" stopIfTrue="1">
      <formula>ROUND(SUM(B17:C18),2)=0</formula>
    </cfRule>
  </conditionalFormatting>
  <conditionalFormatting sqref="B24">
    <cfRule type="expression" priority="7" dxfId="0" stopIfTrue="1">
      <formula>ROUND(B24,2)=0</formula>
    </cfRule>
  </conditionalFormatting>
  <conditionalFormatting sqref="B25">
    <cfRule type="expression" priority="8" dxfId="0" stopIfTrue="1">
      <formula>ROUND(B25,2)=0</formula>
    </cfRule>
  </conditionalFormatting>
  <conditionalFormatting sqref="C26">
    <cfRule type="expression" priority="9" dxfId="0" stopIfTrue="1">
      <formula>ROUND(C26,2)=0</formula>
    </cfRule>
  </conditionalFormatting>
  <conditionalFormatting sqref="C27">
    <cfRule type="expression" priority="10" dxfId="0" stopIfTrue="1">
      <formula>ROUND(C27,2)=0</formula>
    </cfRule>
  </conditionalFormatting>
  <conditionalFormatting sqref="A28:C28">
    <cfRule type="expression" priority="11" dxfId="0" stopIfTrue="1">
      <formula>ROUND(SUM(B24:C27),2)=0</formula>
    </cfRule>
  </conditionalFormatting>
  <dataValidations count="1">
    <dataValidation sqref="B6" showDropDown="0" showInputMessage="0" showErrorMessage="0" allowBlank="0" errorTitle="قيمة غير صالحة" error="اكتب رقم لا يقل عن 0" type="decimal" operator="greaterThanOrEqual">
      <formula1>0</formula1>
    </dataValidation>
  </dataValidations>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29"/>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قيود الإقفال وإعداد قائمة الدخل</t>
        </is>
      </c>
      <c r="B1" s="2" t="n"/>
      <c r="C1" s="2" t="n"/>
      <c r="D1" s="2" t="n"/>
    </row>
    <row r="2">
      <c r="A2" s="3" t="inlineStr">
        <is>
          <t>شكل المنشأة: مؤسسة فردية</t>
        </is>
      </c>
    </row>
    <row r="4">
      <c r="A4" s="3" t="inlineStr">
        <is>
          <t>اكتب في الخلايا الصفراء، ويُحسب القيد وحده.</t>
        </is>
      </c>
    </row>
    <row r="5" ht="20" customHeight="1">
      <c r="A5" s="4" t="inlineStr">
        <is>
          <t>مجموع الإيرادات بعد طرح المردودات</t>
        </is>
      </c>
      <c r="B5" s="5" t="n">
        <v>1270950</v>
      </c>
      <c r="C5" s="6" t="inlineStr">
        <is>
          <t>ريال</t>
        </is>
      </c>
    </row>
    <row r="6" ht="20" customHeight="1">
      <c r="A6" s="4" t="inlineStr">
        <is>
          <t>مجموع المصروفات وتكلفة البضاعة المباعة</t>
        </is>
      </c>
      <c r="B6" s="5" t="n">
        <v>1164555</v>
      </c>
      <c r="C6" s="6" t="inlineStr">
        <is>
          <t>ريال</t>
        </is>
      </c>
    </row>
    <row r="8" ht="22" customHeight="1">
      <c r="A8" s="7">
        <f>IF(ROUND(SUM(B10:C11),2)=0,"","القيد 1: إقفال الإيرادات")</f>
        <v/>
      </c>
    </row>
    <row r="9">
      <c r="A9" s="8">
        <f>IF(ROUND(SUM(B10:C11),2)=0,"","البيان")</f>
        <v/>
      </c>
      <c r="B9" s="9">
        <f>IF(ROUND(SUM(B10:C11),2)=0,"","مدين (ريال)")</f>
        <v/>
      </c>
      <c r="C9" s="9">
        <f>IF(ROUND(SUM(B10:C11),2)=0,"","دائن (ريال)")</f>
        <v/>
      </c>
      <c r="D9" s="8">
        <f>IF(ROUND(SUM(B10:C11),2)=0,"","ملاحظة")</f>
        <v/>
      </c>
    </row>
    <row r="10" ht="20" customHeight="1">
      <c r="A10" s="10">
        <f>IF(ROUND(B10,2)=0,"","من حـ/ حسابات الإيرادات")</f>
        <v/>
      </c>
      <c r="B10" s="11">
        <f>ROUND($B$5,2)</f>
        <v/>
      </c>
      <c r="C10" s="12" t="n"/>
      <c r="D10" s="13">
        <f>IF(ROUND(B10,2)=0,"","صافية بعد مردودات المبيعات")</f>
        <v/>
      </c>
    </row>
    <row r="11" ht="20" customHeight="1">
      <c r="A11" s="14">
        <f>IF(ROUND(C11,2)=0,"","إلى حـ/ ملخص الدخل")</f>
        <v/>
      </c>
      <c r="B11" s="12" t="n"/>
      <c r="C11" s="15">
        <f>ROUND($B$5,2)</f>
        <v/>
      </c>
      <c r="D11" s="13" t="n"/>
    </row>
    <row r="12">
      <c r="A12" s="16">
        <f>IF(ROUND(SUM(B10:C11),2)=0,"","الإجمالي")</f>
        <v/>
      </c>
      <c r="B12" s="17">
        <f>SUM(B10:B11)</f>
        <v/>
      </c>
      <c r="C12" s="17">
        <f>SUM(C10:C11)</f>
        <v/>
      </c>
    </row>
    <row r="13" ht="22" customHeight="1">
      <c r="A13" s="4">
        <f>IF(ROUND(SUM(B10:C11),2)=0,"","التحقق: المدين يساوي الدائن؟")</f>
        <v/>
      </c>
      <c r="B13" s="18">
        <f>IF(ROUND(B12+C12,2)=0,"",IF(ROUND(B12-C12,2)=0,"متوازن","غير متوازن: الفرق "&amp;TEXT(ABS(B12-C12),"#,##0.00")))</f>
        <v/>
      </c>
      <c r="C13" s="19" t="n"/>
    </row>
    <row r="15" ht="22" customHeight="1">
      <c r="A15" s="7">
        <f>IF(ROUND(SUM(B17:C18),2)=0,"","القيد 2: إقفال المصروفات")</f>
        <v/>
      </c>
    </row>
    <row r="16">
      <c r="A16" s="8">
        <f>IF(ROUND(SUM(B17:C18),2)=0,"","البيان")</f>
        <v/>
      </c>
      <c r="B16" s="9">
        <f>IF(ROUND(SUM(B17:C18),2)=0,"","مدين (ريال)")</f>
        <v/>
      </c>
      <c r="C16" s="9">
        <f>IF(ROUND(SUM(B17:C18),2)=0,"","دائن (ريال)")</f>
        <v/>
      </c>
      <c r="D16" s="8">
        <f>IF(ROUND(SUM(B17:C18),2)=0,"","ملاحظة")</f>
        <v/>
      </c>
    </row>
    <row r="17" ht="20" customHeight="1">
      <c r="A17" s="10">
        <f>IF(ROUND(B17,2)=0,"","من حـ/ ملخص الدخل")</f>
        <v/>
      </c>
      <c r="B17" s="11">
        <f>ROUND($B$6,2)</f>
        <v/>
      </c>
      <c r="C17" s="12" t="n"/>
      <c r="D17" s="13" t="n"/>
    </row>
    <row r="18" ht="20" customHeight="1">
      <c r="A18" s="14">
        <f>IF(ROUND(C18,2)=0,"","إلى حـ/ حسابات المصروفات")</f>
        <v/>
      </c>
      <c r="B18" s="12" t="n"/>
      <c r="C18" s="15">
        <f>ROUND($B$6,2)</f>
        <v/>
      </c>
      <c r="D18" s="13" t="n"/>
    </row>
    <row r="19">
      <c r="A19" s="16">
        <f>IF(ROUND(SUM(B17:C18),2)=0,"","الإجمالي")</f>
        <v/>
      </c>
      <c r="B19" s="17">
        <f>SUM(B17:B18)</f>
        <v/>
      </c>
      <c r="C19" s="17">
        <f>SUM(C17:C18)</f>
        <v/>
      </c>
    </row>
    <row r="20" ht="22" customHeight="1">
      <c r="A20" s="4">
        <f>IF(ROUND(SUM(B17:C18),2)=0,"","التحقق: المدين يساوي الدائن؟")</f>
        <v/>
      </c>
      <c r="B20" s="18">
        <f>IF(ROUND(B19+C19,2)=0,"",IF(ROUND(B19-C19,2)=0,"متوازن","غير متوازن: الفرق "&amp;TEXT(ABS(B19-C19),"#,##0.00")))</f>
        <v/>
      </c>
      <c r="C20" s="19" t="n"/>
    </row>
    <row r="22" ht="22" customHeight="1">
      <c r="A22" s="7">
        <f>IF(ROUND(SUM(B24:C27),2)=0,"","القيد 3: إقفال ملخص الدخل")</f>
        <v/>
      </c>
    </row>
    <row r="23">
      <c r="A23" s="8">
        <f>IF(ROUND(SUM(B24:C27),2)=0,"","البيان")</f>
        <v/>
      </c>
      <c r="B23" s="9">
        <f>IF(ROUND(SUM(B24:C27),2)=0,"","مدين (ريال)")</f>
        <v/>
      </c>
      <c r="C23" s="9">
        <f>IF(ROUND(SUM(B24:C27),2)=0,"","دائن (ريال)")</f>
        <v/>
      </c>
      <c r="D23" s="8">
        <f>IF(ROUND(SUM(B24:C27),2)=0,"","ملاحظة")</f>
        <v/>
      </c>
    </row>
    <row r="24" ht="20" customHeight="1">
      <c r="A24" s="10">
        <f>IF(ROUND(B24,2)=0,"","من حـ/ ملخص الدخل")</f>
        <v/>
      </c>
      <c r="B24" s="11">
        <f>ROUND(MAX($B$5-$B$6,0),2)</f>
        <v/>
      </c>
      <c r="C24" s="12" t="n"/>
      <c r="D24" s="13" t="n"/>
    </row>
    <row r="25" ht="20" customHeight="1">
      <c r="A25" s="10">
        <f>IF(ROUND(B25,2)=0,"","من حـ/ رأس المال")</f>
        <v/>
      </c>
      <c r="B25" s="11">
        <f>ROUND(MAX($B$6-$B$5,0),2)</f>
        <v/>
      </c>
      <c r="C25" s="12" t="n"/>
      <c r="D25" s="13" t="n"/>
    </row>
    <row r="26" ht="20" customHeight="1">
      <c r="A26" s="14">
        <f>IF(ROUND(C26,2)=0,"","إلى حـ/ رأس المال")</f>
        <v/>
      </c>
      <c r="B26" s="12" t="n"/>
      <c r="C26" s="15">
        <f>ROUND(MAX($B$5-$B$6,0),2)</f>
        <v/>
      </c>
      <c r="D26" s="13" t="n"/>
    </row>
    <row r="27" ht="20" customHeight="1">
      <c r="A27" s="14">
        <f>IF(ROUND(C27,2)=0,"","إلى حـ/ ملخص الدخل")</f>
        <v/>
      </c>
      <c r="B27" s="12" t="n"/>
      <c r="C27" s="15">
        <f>ROUND(MAX($B$6-$B$5,0),2)</f>
        <v/>
      </c>
      <c r="D27" s="13" t="n"/>
    </row>
    <row r="28">
      <c r="A28" s="16">
        <f>IF(ROUND(SUM(B24:C27),2)=0,"","الإجمالي")</f>
        <v/>
      </c>
      <c r="B28" s="17">
        <f>SUM(B24:B27)</f>
        <v/>
      </c>
      <c r="C28" s="17">
        <f>SUM(C24:C27)</f>
        <v/>
      </c>
    </row>
    <row r="29" ht="22" customHeight="1">
      <c r="A29" s="4">
        <f>IF(ROUND(SUM(B24:C27),2)=0,"","التحقق: المدين يساوي الدائن؟")</f>
        <v/>
      </c>
      <c r="B29" s="18">
        <f>IF(ROUND(B28+C28,2)=0,"",IF(ROUND(B28-C28,2)=0,"متوازن","غير متوازن: الفرق "&amp;TEXT(ABS(B28-C28),"#,##0.00")))</f>
        <v/>
      </c>
      <c r="C29" s="19" t="n"/>
    </row>
  </sheetData>
  <mergeCells count="9">
    <mergeCell ref="B13:C13"/>
    <mergeCell ref="A1:D1"/>
    <mergeCell ref="A8:D8"/>
    <mergeCell ref="B29:C29"/>
    <mergeCell ref="A22:D22"/>
    <mergeCell ref="A4:D4"/>
    <mergeCell ref="B20:C20"/>
    <mergeCell ref="A15:D15"/>
    <mergeCell ref="A2:D2"/>
  </mergeCells>
  <conditionalFormatting sqref="B10">
    <cfRule type="expression" priority="1" dxfId="0" stopIfTrue="1">
      <formula>ROUND(B10,2)=0</formula>
    </cfRule>
  </conditionalFormatting>
  <conditionalFormatting sqref="C11">
    <cfRule type="expression" priority="2" dxfId="0" stopIfTrue="1">
      <formula>ROUND(C11,2)=0</formula>
    </cfRule>
  </conditionalFormatting>
  <conditionalFormatting sqref="A12:C12">
    <cfRule type="expression" priority="3" dxfId="0" stopIfTrue="1">
      <formula>ROUND(SUM(B10:C11),2)=0</formula>
    </cfRule>
  </conditionalFormatting>
  <conditionalFormatting sqref="B17">
    <cfRule type="expression" priority="4" dxfId="0" stopIfTrue="1">
      <formula>ROUND(B17,2)=0</formula>
    </cfRule>
  </conditionalFormatting>
  <conditionalFormatting sqref="C18">
    <cfRule type="expression" priority="5" dxfId="0" stopIfTrue="1">
      <formula>ROUND(C18,2)=0</formula>
    </cfRule>
  </conditionalFormatting>
  <conditionalFormatting sqref="A19:C19">
    <cfRule type="expression" priority="6" dxfId="0" stopIfTrue="1">
      <formula>ROUND(SUM(B17:C18),2)=0</formula>
    </cfRule>
  </conditionalFormatting>
  <conditionalFormatting sqref="B24">
    <cfRule type="expression" priority="7" dxfId="0" stopIfTrue="1">
      <formula>ROUND(B24,2)=0</formula>
    </cfRule>
  </conditionalFormatting>
  <conditionalFormatting sqref="B25">
    <cfRule type="expression" priority="8" dxfId="0" stopIfTrue="1">
      <formula>ROUND(B25,2)=0</formula>
    </cfRule>
  </conditionalFormatting>
  <conditionalFormatting sqref="C26">
    <cfRule type="expression" priority="9" dxfId="0" stopIfTrue="1">
      <formula>ROUND(C26,2)=0</formula>
    </cfRule>
  </conditionalFormatting>
  <conditionalFormatting sqref="C27">
    <cfRule type="expression" priority="10" dxfId="0" stopIfTrue="1">
      <formula>ROUND(C27,2)=0</formula>
    </cfRule>
  </conditionalFormatting>
  <conditionalFormatting sqref="A28:C28">
    <cfRule type="expression" priority="11" dxfId="0" stopIfTrue="1">
      <formula>ROUND(SUM(B24:C27),2)=0</formula>
    </cfRule>
  </conditionalFormatting>
  <dataValidations count="1">
    <dataValidation sqref="B6" showDropDown="0" showInputMessage="0" showErrorMessage="0" allowBlank="0" errorTitle="قيمة غير صالحة" error="اكتب رقم لا يقل عن 0" type="decimal" operator="greaterThanOrEqual">
      <formula1>0</formula1>
    </dataValidation>
  </dataValidations>
  <printOptions horizontalCentered="1"/>
  <pageMargins left="0.5" right="0.5" top="0.6" bottom="0.6" header="0.3" footer="0.3"/>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D29"/>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قيود الإقفال وإعداد قائمة الدخل: صيغ أخرى</t>
        </is>
      </c>
      <c r="B1" s="2" t="n"/>
      <c r="C1" s="2" t="n"/>
      <c r="D1" s="2" t="n"/>
    </row>
    <row r="2">
      <c r="A2" s="3" t="inlineStr">
        <is>
          <t>المبالغ كما في أمثلة الصفحة، ويمكن تعديلها في الخلايا الملونة.</t>
        </is>
      </c>
    </row>
    <row r="4" ht="22" customHeight="1">
      <c r="A4" s="7" t="inlineStr">
        <is>
          <t>1. سنة خسارة</t>
        </is>
      </c>
    </row>
    <row r="5" ht="51" customHeight="1">
      <c r="A5" s="20" t="inlineStr">
        <is>
          <t>لو انتهت سنة الشركة نفسها بإيرادات صافية 412,300 ريال ومصروفات 437,860 ريالاً، لبقي ملخص الدخل بعد القيدين الأولين مديناً بخسارة 25,560 ريالاً، فينعكس القيد الثالث. وإذا صار رصيد الأرباح المبقاة مديناً بعدها ظهر في حقوق الملكية باسم الخسائر المتراكمة.</t>
        </is>
      </c>
    </row>
    <row r="6">
      <c r="A6" s="8" t="inlineStr">
        <is>
          <t>البيان</t>
        </is>
      </c>
      <c r="B6" s="9" t="inlineStr">
        <is>
          <t>مدين (ريال)</t>
        </is>
      </c>
      <c r="C6" s="9" t="inlineStr">
        <is>
          <t>دائن (ريال)</t>
        </is>
      </c>
      <c r="D6" s="8" t="inlineStr">
        <is>
          <t>ملاحظة</t>
        </is>
      </c>
    </row>
    <row r="7" ht="20" customHeight="1">
      <c r="A7" s="10" t="inlineStr">
        <is>
          <t>من حـ/ الأرباح المبقاة</t>
        </is>
      </c>
      <c r="B7" s="11" t="n">
        <v>25560</v>
      </c>
      <c r="C7" s="12" t="n"/>
      <c r="D7" s="13" t="n"/>
    </row>
    <row r="8" ht="20" customHeight="1">
      <c r="A8" s="14" t="inlineStr">
        <is>
          <t>إلى حـ/ ملخص الدخل</t>
        </is>
      </c>
      <c r="B8" s="12" t="n"/>
      <c r="C8" s="15" t="n">
        <v>25560</v>
      </c>
      <c r="D8" s="13" t="n"/>
    </row>
    <row r="9">
      <c r="A9" s="16" t="inlineStr">
        <is>
          <t>الإجمالي</t>
        </is>
      </c>
      <c r="B9" s="21">
        <f>SUM(B7:B8)</f>
        <v/>
      </c>
      <c r="C9" s="21">
        <f>SUM(C7:C8)</f>
        <v/>
      </c>
    </row>
    <row r="10" ht="22" customHeight="1">
      <c r="A10" s="4" t="inlineStr">
        <is>
          <t>التحقق: المدين يساوي الدائن؟</t>
        </is>
      </c>
      <c r="B10" s="18">
        <f>IF(ROUND(B9-C9,2)=0,"متوازن","غير متوازن: الفرق "&amp;TEXT(ABS(B9-C9),"#,##0.00"))</f>
        <v/>
      </c>
      <c r="C10" s="19" t="n"/>
    </row>
    <row r="12" ht="22" customHeight="1">
      <c r="A12" s="7" t="inlineStr">
        <is>
          <t>2. مؤسسة فردية</t>
        </is>
      </c>
    </row>
    <row r="13" ht="66" customHeight="1">
      <c r="A13" s="20" t="inlineStr">
        <is>
          <t>لا أرباح مبقاة منفصلة في المؤسسة الفردية، فيقفل صافي الربح 106,395 ريالاً في رأس المال. والمسحوبات الشخصية ليست مصروفاً، فلا تمر بملخص الدخل، وتقفل في رأس المال بقيد مستقل: لو سحب المالك 45,600 ريال خلال السنة قُيّد من حـ/ رأس المال 45,600 ريال إلى حـ/ المسحوبات الشخصية 45,600 ريال، فتكون الزيادة الصافية في رأس المال 60,795 ريالاً.</t>
        </is>
      </c>
    </row>
    <row r="14">
      <c r="A14" s="8" t="inlineStr">
        <is>
          <t>البيان</t>
        </is>
      </c>
      <c r="B14" s="9" t="inlineStr">
        <is>
          <t>مدين (ريال)</t>
        </is>
      </c>
      <c r="C14" s="9" t="inlineStr">
        <is>
          <t>دائن (ريال)</t>
        </is>
      </c>
      <c r="D14" s="8" t="inlineStr">
        <is>
          <t>ملاحظة</t>
        </is>
      </c>
    </row>
    <row r="15" ht="20" customHeight="1">
      <c r="A15" s="10" t="inlineStr">
        <is>
          <t>من حـ/ ملخص الدخل</t>
        </is>
      </c>
      <c r="B15" s="11" t="n">
        <v>106395</v>
      </c>
      <c r="C15" s="12" t="n"/>
      <c r="D15" s="13" t="n"/>
    </row>
    <row r="16" ht="20" customHeight="1">
      <c r="A16" s="14" t="inlineStr">
        <is>
          <t>إلى حـ/ رأس المال</t>
        </is>
      </c>
      <c r="B16" s="12" t="n"/>
      <c r="C16" s="15" t="n">
        <v>106395</v>
      </c>
      <c r="D16" s="13" t="n"/>
    </row>
    <row r="17">
      <c r="A17" s="16" t="inlineStr">
        <is>
          <t>الإجمالي</t>
        </is>
      </c>
      <c r="B17" s="21">
        <f>SUM(B15:B16)</f>
        <v/>
      </c>
      <c r="C17" s="21">
        <f>SUM(C15:C16)</f>
        <v/>
      </c>
    </row>
    <row r="18" ht="22" customHeight="1">
      <c r="A18" s="4" t="inlineStr">
        <is>
          <t>التحقق: المدين يساوي الدائن؟</t>
        </is>
      </c>
      <c r="B18" s="18">
        <f>IF(ROUND(B17-C17,2)=0,"متوازن","غير متوازن: الفرق "&amp;TEXT(ABS(B17-C17),"#,##0.00"))</f>
        <v/>
      </c>
      <c r="C18" s="19" t="n"/>
    </row>
    <row r="20" ht="22" customHeight="1">
      <c r="A20" s="7" t="inlineStr">
        <is>
          <t>3. قيد مركب واحد بلا ملخص الدخل</t>
        </is>
      </c>
    </row>
    <row r="21" ht="51" customHeight="1">
      <c r="A21" s="20" t="inlineStr">
        <is>
          <t>يقفل بعض المحاسبين الحسابات الاسمية مباشرة في الأرباح المبقاة بقيد مركب واحد. والأثر في الميزانية واحد، غير أن ملخص الدخل يجمع الربح في حساب يراجعه المحاسب قبل نقله. وسطر المصروفات هنا اختصار للحسابات الثمانية في القيد الثاني.</t>
        </is>
      </c>
    </row>
    <row r="22">
      <c r="A22" s="8" t="inlineStr">
        <is>
          <t>البيان</t>
        </is>
      </c>
      <c r="B22" s="9" t="inlineStr">
        <is>
          <t>مدين (ريال)</t>
        </is>
      </c>
      <c r="C22" s="9" t="inlineStr">
        <is>
          <t>دائن (ريال)</t>
        </is>
      </c>
      <c r="D22" s="8" t="inlineStr">
        <is>
          <t>ملاحظة</t>
        </is>
      </c>
    </row>
    <row r="23" ht="20" customHeight="1">
      <c r="A23" s="10" t="inlineStr">
        <is>
          <t>من حـ/ المبيعات</t>
        </is>
      </c>
      <c r="B23" s="11" t="n">
        <v>1284600</v>
      </c>
      <c r="C23" s="12" t="n"/>
      <c r="D23" s="13" t="n"/>
    </row>
    <row r="24" ht="20" customHeight="1">
      <c r="A24" s="10" t="inlineStr">
        <is>
          <t>من حـ/ إيرادات خدمات التركيب</t>
        </is>
      </c>
      <c r="B24" s="11" t="n">
        <v>9750</v>
      </c>
      <c r="C24" s="12" t="n"/>
      <c r="D24" s="13" t="n"/>
    </row>
    <row r="25" ht="20" customHeight="1">
      <c r="A25" s="14" t="inlineStr">
        <is>
          <t>إلى حـ/ مردودات المبيعات</t>
        </is>
      </c>
      <c r="B25" s="12" t="n"/>
      <c r="C25" s="15" t="n">
        <v>23400</v>
      </c>
      <c r="D25" s="13" t="n"/>
    </row>
    <row r="26" ht="20" customHeight="1">
      <c r="A26" s="14" t="inlineStr">
        <is>
          <t>إلى حـ/ حسابات المصروفات</t>
        </is>
      </c>
      <c r="B26" s="12" t="n"/>
      <c r="C26" s="15" t="n">
        <v>1164555</v>
      </c>
      <c r="D26" s="13" t="inlineStr">
        <is>
          <t>الحسابات الثمانية في القيد الثاني</t>
        </is>
      </c>
    </row>
    <row r="27" ht="20" customHeight="1">
      <c r="A27" s="14" t="inlineStr">
        <is>
          <t>إلى حـ/ الأرباح المبقاة</t>
        </is>
      </c>
      <c r="B27" s="12" t="n"/>
      <c r="C27" s="15" t="n">
        <v>106395</v>
      </c>
      <c r="D27" s="13" t="n"/>
    </row>
    <row r="28">
      <c r="A28" s="16" t="inlineStr">
        <is>
          <t>الإجمالي</t>
        </is>
      </c>
      <c r="B28" s="21">
        <f>SUM(B23:B27)</f>
        <v/>
      </c>
      <c r="C28" s="21">
        <f>SUM(C23:C27)</f>
        <v/>
      </c>
    </row>
    <row r="29" ht="22" customHeight="1">
      <c r="A29" s="4" t="inlineStr">
        <is>
          <t>التحقق: المدين يساوي الدائن؟</t>
        </is>
      </c>
      <c r="B29" s="18">
        <f>IF(ROUND(B28-C28,2)=0,"متوازن","غير متوازن: الفرق "&amp;TEXT(ABS(B28-C28),"#,##0.00"))</f>
        <v/>
      </c>
      <c r="C29" s="19" t="n"/>
    </row>
  </sheetData>
  <mergeCells count="11">
    <mergeCell ref="A1:D1"/>
    <mergeCell ref="A5:D5"/>
    <mergeCell ref="B29:C29"/>
    <mergeCell ref="A12:D12"/>
    <mergeCell ref="A4:D4"/>
    <mergeCell ref="A20:D20"/>
    <mergeCell ref="B10:C10"/>
    <mergeCell ref="A21:D21"/>
    <mergeCell ref="A2:D2"/>
    <mergeCell ref="B18:C18"/>
    <mergeCell ref="A13:D13"/>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قيود الإقفال وإعداد قائمة الدخل</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